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.sweeney\AppData\Local\Microsoft\Windows\Temporary Internet Files\Content.Outlook\LP89JTNW\"/>
    </mc:Choice>
  </mc:AlternateContent>
  <bookViews>
    <workbookView xWindow="0" yWindow="0" windowWidth="28800" windowHeight="11835"/>
  </bookViews>
  <sheets>
    <sheet name="Logistics" sheetId="1" r:id="rId1"/>
    <sheet name="Qualitative" sheetId="7" r:id="rId2"/>
    <sheet name="Sheet1" sheetId="8" r:id="rId3"/>
  </sheets>
  <calcPr calcId="152511"/>
  <customWorkbookViews>
    <customWorkbookView name="Kaushik Roy - Personal View" guid="{4AFFC32C-1636-4924-B744-F35BB5ADD6AD}" mergeInterval="0" personalView="1" maximized="1" xWindow="-8" yWindow="-8" windowWidth="1936" windowHeight="105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7" l="1"/>
  <c r="M31" i="7" l="1"/>
  <c r="M32" i="7"/>
  <c r="M33" i="7"/>
  <c r="M34" i="7"/>
  <c r="M30" i="7"/>
  <c r="F13" i="1"/>
  <c r="M12" i="7"/>
  <c r="M13" i="7"/>
  <c r="M14" i="7"/>
  <c r="M15" i="7"/>
  <c r="M16" i="7"/>
  <c r="M17" i="7"/>
  <c r="M18" i="7"/>
  <c r="M19" i="7"/>
  <c r="M20" i="7"/>
  <c r="M21" i="7"/>
  <c r="M11" i="7"/>
  <c r="M23" i="7"/>
  <c r="M22" i="7"/>
  <c r="F31" i="1"/>
  <c r="F28" i="1"/>
  <c r="F25" i="1"/>
  <c r="F22" i="1"/>
  <c r="F19" i="1"/>
  <c r="F16" i="1"/>
  <c r="F10" i="1"/>
  <c r="F7" i="1"/>
  <c r="M25" i="7" l="1"/>
  <c r="M36" i="7"/>
  <c r="F34" i="1"/>
</calcChain>
</file>

<file path=xl/sharedStrings.xml><?xml version="1.0" encoding="utf-8"?>
<sst xmlns="http://schemas.openxmlformats.org/spreadsheetml/2006/main" count="92" uniqueCount="67">
  <si>
    <t>Score</t>
  </si>
  <si>
    <t>Yes</t>
  </si>
  <si>
    <t>No</t>
  </si>
  <si>
    <t>Gladstone</t>
  </si>
  <si>
    <t>PLEASE ENTER 1 IN THE APPROPRIATE BOX OPPOSITE</t>
  </si>
  <si>
    <t>Logistics of supply</t>
  </si>
  <si>
    <t>Bulk supply</t>
  </si>
  <si>
    <t>Tenderer's responses are weighted in favour of those that can deliver in bulk</t>
  </si>
  <si>
    <t>Qingdao - likely to be the main discharge port in first years</t>
  </si>
  <si>
    <t>Hong Kong - vessels may deviate here from time to time</t>
  </si>
  <si>
    <t>Lianyungang</t>
  </si>
  <si>
    <t>Tianjin</t>
  </si>
  <si>
    <t>Wenzou</t>
  </si>
  <si>
    <t>Behai</t>
  </si>
  <si>
    <t>Pusan - vessels may deviate here from time to time</t>
  </si>
  <si>
    <t>Experience</t>
  </si>
  <si>
    <t>DFDE (LNG ships)</t>
  </si>
  <si>
    <t>LSFO experience</t>
  </si>
  <si>
    <t xml:space="preserve">Gas burning </t>
  </si>
  <si>
    <t>Comments</t>
  </si>
  <si>
    <t>Entry cells</t>
  </si>
  <si>
    <t>HFO burning</t>
  </si>
  <si>
    <t>MDO</t>
  </si>
  <si>
    <t>Must be able to accommodate the changing sulfur content associated with a DFDE vessel's operational strategy</t>
  </si>
  <si>
    <t>Can supplier provide a lubricant with sufficient versitility to reduce engine wear consistent with various types of fuel being used?</t>
  </si>
  <si>
    <t>MAN gas burning experience (4 stroke)</t>
  </si>
  <si>
    <t xml:space="preserve">MAN DFDE engines </t>
  </si>
  <si>
    <t>Pump lubricants</t>
  </si>
  <si>
    <t xml:space="preserve">Compressor lubricants </t>
  </si>
  <si>
    <t>Specialist lubricants</t>
  </si>
  <si>
    <t>Others</t>
  </si>
  <si>
    <t>QINGDAO</t>
  </si>
  <si>
    <t>HONG KONG</t>
  </si>
  <si>
    <t>PUSAN</t>
  </si>
  <si>
    <t>GLADSTONE</t>
  </si>
  <si>
    <t>BEIHAI</t>
  </si>
  <si>
    <t>TIANJIN</t>
  </si>
  <si>
    <t>LIANYUNGANG</t>
  </si>
  <si>
    <t>WENZHOU</t>
  </si>
  <si>
    <t>ENTER '1' HERE IF THERE ARE ANY PRODUCTS THAT ARE UNAVAILABLE AT ANY OF THE PORTS LIKELY TO BE USED BY CESM'S LNG VESSELS</t>
  </si>
  <si>
    <t>Main generating engines' oils</t>
  </si>
  <si>
    <t>Exception score</t>
  </si>
  <si>
    <t>Experience score</t>
  </si>
  <si>
    <t>China deliveries</t>
  </si>
  <si>
    <t>Fuels with changing sulfur content</t>
  </si>
  <si>
    <t>Versatile lubricant for mixed fuels</t>
  </si>
  <si>
    <t>Unavailable</t>
  </si>
  <si>
    <t xml:space="preserve">CESM has applied multipliers </t>
  </si>
  <si>
    <t>Can you accurately measure bulk deliveries ?</t>
  </si>
  <si>
    <t>Do you have experience of supplying bulk lubricants to 4 stroke engins of any manufacturer?</t>
  </si>
  <si>
    <t>Note that our vessels use MDO as pilot fuel at all times.  Can your lubricants accommodate this?</t>
  </si>
  <si>
    <t>Can your lubricants accommodate the fact that our vessels will use heavy fuel oil together with gas burning during pilotages?</t>
  </si>
  <si>
    <t>Our vessels' engines will run predominately on gas fuel, CESM needs to know if your lubricants can accommodate such engines.</t>
  </si>
  <si>
    <t>CESM needs to know if you can supply oils compatible with low sulfur fuels being used.</t>
  </si>
  <si>
    <t>Are you supplying lubricants to any other MAN DFDE engines (other ship-owners / ship managers)?</t>
  </si>
  <si>
    <t>MAN has just recently broken into this market - are you supplying lubricants to such engines in shore intallations?</t>
  </si>
  <si>
    <t>We need to know if you are experienced in delivering in bulk to China</t>
  </si>
  <si>
    <r>
      <t xml:space="preserve">Lubricating oil supplier's qualitative aspects </t>
    </r>
    <r>
      <rPr>
        <b/>
        <sz val="11"/>
        <color rgb="FFFF0000"/>
        <rFont val="Calibri"/>
        <family val="2"/>
        <scheme val="minor"/>
      </rPr>
      <t>ENTER '1' IF APPLICABLE and / or enter actual number where requested.</t>
    </r>
  </si>
  <si>
    <r>
      <rPr>
        <b/>
        <sz val="11"/>
        <color rgb="FFFF0000"/>
        <rFont val="Calibri"/>
        <family val="2"/>
        <scheme val="minor"/>
      </rPr>
      <t>Enter number of times.</t>
    </r>
    <r>
      <rPr>
        <sz val="11"/>
        <color theme="1"/>
        <rFont val="Calibri"/>
        <family val="2"/>
        <scheme val="minor"/>
      </rPr>
      <t xml:space="preserve">    Please provide reasons and remedy.</t>
    </r>
  </si>
  <si>
    <r>
      <rPr>
        <b/>
        <sz val="11"/>
        <color rgb="FFFF0000"/>
        <rFont val="Calibri"/>
        <family val="2"/>
        <scheme val="minor"/>
      </rPr>
      <t xml:space="preserve">Enter number of times.  </t>
    </r>
    <r>
      <rPr>
        <sz val="11"/>
        <color theme="1"/>
        <rFont val="Calibri"/>
        <family val="2"/>
        <scheme val="minor"/>
      </rPr>
      <t xml:space="preserve">  Please provide reasons and remedy.</t>
    </r>
  </si>
  <si>
    <t>How many quantity claims has been made against you in China during the last 12 months?</t>
  </si>
  <si>
    <t>As well as entering your response in the cell on the left,  please provide your accuracy guarantee for bulk deliveries in terms of a percentage of the bulk supply.</t>
  </si>
  <si>
    <t>How many quality claims for bulk deliveries have you had in China during the last 12 months?</t>
  </si>
  <si>
    <t>Shanghai - vessels may deviate here from time to time</t>
  </si>
  <si>
    <t xml:space="preserve">Yes </t>
  </si>
  <si>
    <t>SHANGHAI</t>
  </si>
  <si>
    <t>Enter name of tendering company in box opposite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</si>
</sst>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/>
    <xf numFmtId="0" fontId="0" fillId="0" borderId="13" xfId="0" applyBorder="1" applyAlignment="1"/>
    <xf numFmtId="0" fontId="0" fillId="0" borderId="1" xfId="0" applyBorder="1" applyAlignment="1"/>
    <xf numFmtId="0" fontId="0" fillId="0" borderId="10" xfId="0" applyBorder="1" applyAlignment="1"/>
    <xf numFmtId="0" fontId="0" fillId="0" borderId="13" xfId="0" applyBorder="1" applyAlignment="1"/>
    <xf numFmtId="0" fontId="0" fillId="0" borderId="13" xfId="0" applyBorder="1"/>
    <xf numFmtId="0" fontId="1" fillId="0" borderId="13" xfId="0" applyFont="1" applyBorder="1"/>
    <xf numFmtId="0" fontId="0" fillId="0" borderId="1" xfId="0" applyBorder="1" applyAlignment="1">
      <alignment horizontal="right"/>
    </xf>
    <xf numFmtId="0" fontId="0" fillId="0" borderId="12" xfId="0" applyBorder="1" applyAlignme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1" xfId="0" applyFont="1" applyBorder="1" applyAlignment="1"/>
    <xf numFmtId="0" fontId="3" fillId="0" borderId="0" xfId="0" applyFont="1"/>
    <xf numFmtId="0" fontId="3" fillId="0" borderId="1" xfId="0" applyFont="1" applyBorder="1" applyAlignment="1">
      <alignment wrapText="1"/>
    </xf>
    <xf numFmtId="0" fontId="0" fillId="0" borderId="0" xfId="0" applyBorder="1"/>
    <xf numFmtId="0" fontId="0" fillId="0" borderId="19" xfId="0" applyBorder="1" applyAlignment="1"/>
    <xf numFmtId="0" fontId="0" fillId="0" borderId="0" xfId="0" applyAlignment="1"/>
    <xf numFmtId="0" fontId="0" fillId="0" borderId="12" xfId="0" applyBorder="1" applyAlignment="1"/>
    <xf numFmtId="0" fontId="0" fillId="0" borderId="10" xfId="0" applyBorder="1" applyAlignment="1"/>
    <xf numFmtId="0" fontId="0" fillId="0" borderId="13" xfId="0" applyBorder="1" applyAlignment="1"/>
    <xf numFmtId="0" fontId="0" fillId="2" borderId="1" xfId="0" applyFill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2" xfId="0" applyFont="1" applyBorder="1" applyAlignment="1"/>
    <xf numFmtId="0" fontId="3" fillId="0" borderId="10" xfId="0" applyFont="1" applyBorder="1" applyAlignment="1"/>
    <xf numFmtId="0" fontId="3" fillId="0" borderId="13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8" xfId="0" applyBorder="1" applyAlignment="1"/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showGridLines="0" tabSelected="1" workbookViewId="0">
      <selection activeCell="I24" sqref="I24"/>
    </sheetView>
  </sheetViews>
  <sheetFormatPr defaultRowHeight="15" x14ac:dyDescent="0.25"/>
  <cols>
    <col min="3" max="3" width="66" customWidth="1"/>
  </cols>
  <sheetData>
    <row r="2" spans="2:6" x14ac:dyDescent="0.25">
      <c r="B2" s="31"/>
      <c r="C2" s="31"/>
      <c r="D2" s="32" t="s">
        <v>66</v>
      </c>
      <c r="E2" s="32"/>
      <c r="F2" s="32"/>
    </row>
    <row r="3" spans="2:6" x14ac:dyDescent="0.25">
      <c r="B3" s="31"/>
      <c r="C3" s="31"/>
      <c r="D3" s="32"/>
      <c r="E3" s="32"/>
      <c r="F3" s="32"/>
    </row>
    <row r="4" spans="2:6" ht="18.75" x14ac:dyDescent="0.3">
      <c r="B4" s="36" t="s">
        <v>5</v>
      </c>
      <c r="C4" s="36"/>
      <c r="D4" s="36"/>
      <c r="E4" s="36"/>
      <c r="F4" s="36"/>
    </row>
    <row r="5" spans="2:6" x14ac:dyDescent="0.25">
      <c r="B5" s="34" t="s">
        <v>7</v>
      </c>
      <c r="C5" s="11"/>
      <c r="D5" s="33" t="s">
        <v>6</v>
      </c>
      <c r="E5" s="33"/>
      <c r="F5" s="18" t="s">
        <v>0</v>
      </c>
    </row>
    <row r="6" spans="2:6" x14ac:dyDescent="0.25">
      <c r="B6" s="35"/>
      <c r="C6" s="16" t="s">
        <v>8</v>
      </c>
      <c r="D6" s="1" t="s">
        <v>1</v>
      </c>
      <c r="E6" s="1" t="s">
        <v>2</v>
      </c>
      <c r="F6" s="1"/>
    </row>
    <row r="7" spans="2:6" x14ac:dyDescent="0.25">
      <c r="B7" s="35"/>
      <c r="C7" s="17" t="s">
        <v>4</v>
      </c>
      <c r="D7" s="9"/>
      <c r="E7" s="9"/>
      <c r="F7" s="1">
        <f>((D7*5)+(E7*-5))</f>
        <v>0</v>
      </c>
    </row>
    <row r="8" spans="2:6" x14ac:dyDescent="0.25">
      <c r="B8" s="35"/>
      <c r="C8" s="30"/>
      <c r="D8" s="35"/>
      <c r="E8" s="35"/>
      <c r="F8" s="35"/>
    </row>
    <row r="9" spans="2:6" x14ac:dyDescent="0.25">
      <c r="B9" s="35"/>
      <c r="C9" s="16" t="s">
        <v>9</v>
      </c>
      <c r="D9" s="1" t="s">
        <v>1</v>
      </c>
      <c r="E9" s="1" t="s">
        <v>2</v>
      </c>
      <c r="F9" s="1"/>
    </row>
    <row r="10" spans="2:6" x14ac:dyDescent="0.25">
      <c r="B10" s="35"/>
      <c r="C10" s="17" t="s">
        <v>4</v>
      </c>
      <c r="D10" s="9"/>
      <c r="E10" s="9"/>
      <c r="F10" s="1">
        <f>((D10*5)+(E10*-5))</f>
        <v>0</v>
      </c>
    </row>
    <row r="11" spans="2:6" x14ac:dyDescent="0.25">
      <c r="B11" s="35"/>
      <c r="C11" s="30"/>
      <c r="D11" s="35"/>
      <c r="E11" s="35"/>
      <c r="F11" s="35"/>
    </row>
    <row r="12" spans="2:6" x14ac:dyDescent="0.25">
      <c r="B12" s="35"/>
      <c r="C12" s="15" t="s">
        <v>63</v>
      </c>
      <c r="D12" s="13" t="s">
        <v>64</v>
      </c>
      <c r="E12" s="13" t="s">
        <v>2</v>
      </c>
      <c r="F12" s="13"/>
    </row>
    <row r="13" spans="2:6" x14ac:dyDescent="0.25">
      <c r="B13" s="35"/>
      <c r="C13" s="17" t="s">
        <v>4</v>
      </c>
      <c r="D13" s="9"/>
      <c r="E13" s="9"/>
      <c r="F13" s="1">
        <f>((D13*5)+(E13*-5))</f>
        <v>0</v>
      </c>
    </row>
    <row r="14" spans="2:6" x14ac:dyDescent="0.25">
      <c r="B14" s="35"/>
      <c r="C14" s="28"/>
      <c r="D14" s="29"/>
      <c r="E14" s="29"/>
      <c r="F14" s="30"/>
    </row>
    <row r="15" spans="2:6" x14ac:dyDescent="0.25">
      <c r="B15" s="35"/>
      <c r="C15" s="16" t="s">
        <v>14</v>
      </c>
      <c r="D15" s="1" t="s">
        <v>1</v>
      </c>
      <c r="E15" s="1" t="s">
        <v>2</v>
      </c>
      <c r="F15" s="1"/>
    </row>
    <row r="16" spans="2:6" x14ac:dyDescent="0.25">
      <c r="B16" s="35"/>
      <c r="C16" s="17" t="s">
        <v>4</v>
      </c>
      <c r="D16" s="9"/>
      <c r="E16" s="9"/>
      <c r="F16" s="1">
        <f>((D16*5)+(E16*-5))</f>
        <v>0</v>
      </c>
    </row>
    <row r="17" spans="2:6" x14ac:dyDescent="0.25">
      <c r="B17" s="35"/>
      <c r="C17" s="30"/>
      <c r="D17" s="35"/>
      <c r="E17" s="35"/>
      <c r="F17" s="35"/>
    </row>
    <row r="18" spans="2:6" x14ac:dyDescent="0.25">
      <c r="B18" s="35"/>
      <c r="C18" s="16" t="s">
        <v>3</v>
      </c>
      <c r="D18" s="1" t="s">
        <v>1</v>
      </c>
      <c r="E18" s="1" t="s">
        <v>2</v>
      </c>
      <c r="F18" s="1"/>
    </row>
    <row r="19" spans="2:6" x14ac:dyDescent="0.25">
      <c r="B19" s="35"/>
      <c r="C19" s="17" t="s">
        <v>4</v>
      </c>
      <c r="D19" s="9"/>
      <c r="E19" s="9"/>
      <c r="F19" s="1">
        <f>((D19*5)+(E19*-5))</f>
        <v>0</v>
      </c>
    </row>
    <row r="20" spans="2:6" x14ac:dyDescent="0.25">
      <c r="B20" s="35"/>
      <c r="C20" s="12"/>
      <c r="D20" s="11"/>
      <c r="E20" s="11"/>
      <c r="F20" s="11"/>
    </row>
    <row r="21" spans="2:6" x14ac:dyDescent="0.25">
      <c r="B21" s="35"/>
      <c r="C21" s="16" t="s">
        <v>13</v>
      </c>
      <c r="D21" s="1" t="s">
        <v>1</v>
      </c>
      <c r="E21" s="1" t="s">
        <v>2</v>
      </c>
      <c r="F21" s="1"/>
    </row>
    <row r="22" spans="2:6" x14ac:dyDescent="0.25">
      <c r="B22" s="35"/>
      <c r="C22" s="17" t="s">
        <v>4</v>
      </c>
      <c r="D22" s="9"/>
      <c r="E22" s="9"/>
      <c r="F22" s="1">
        <f>((D22*5)+(E22*-1))</f>
        <v>0</v>
      </c>
    </row>
    <row r="23" spans="2:6" x14ac:dyDescent="0.25">
      <c r="B23" s="35"/>
      <c r="C23" s="12"/>
      <c r="D23" s="11"/>
      <c r="E23" s="11"/>
      <c r="F23" s="11"/>
    </row>
    <row r="24" spans="2:6" x14ac:dyDescent="0.25">
      <c r="B24" s="35"/>
      <c r="C24" s="16" t="s">
        <v>10</v>
      </c>
      <c r="D24" s="1" t="s">
        <v>1</v>
      </c>
      <c r="E24" s="1" t="s">
        <v>2</v>
      </c>
      <c r="F24" s="1"/>
    </row>
    <row r="25" spans="2:6" x14ac:dyDescent="0.25">
      <c r="B25" s="35"/>
      <c r="C25" s="17" t="s">
        <v>4</v>
      </c>
      <c r="D25" s="9"/>
      <c r="E25" s="9"/>
      <c r="F25" s="1">
        <f>((D25*5)+(E25*-1))</f>
        <v>0</v>
      </c>
    </row>
    <row r="26" spans="2:6" x14ac:dyDescent="0.25">
      <c r="B26" s="35"/>
      <c r="C26" s="30"/>
      <c r="D26" s="35"/>
      <c r="E26" s="35"/>
      <c r="F26" s="35"/>
    </row>
    <row r="27" spans="2:6" x14ac:dyDescent="0.25">
      <c r="B27" s="35"/>
      <c r="C27" s="16" t="s">
        <v>11</v>
      </c>
      <c r="D27" s="1" t="s">
        <v>1</v>
      </c>
      <c r="E27" s="1" t="s">
        <v>2</v>
      </c>
      <c r="F27" s="1"/>
    </row>
    <row r="28" spans="2:6" x14ac:dyDescent="0.25">
      <c r="B28" s="35"/>
      <c r="C28" s="17" t="s">
        <v>4</v>
      </c>
      <c r="D28" s="9"/>
      <c r="E28" s="9"/>
      <c r="F28" s="1">
        <f>((D28*5)+(E28*-1))</f>
        <v>0</v>
      </c>
    </row>
    <row r="29" spans="2:6" x14ac:dyDescent="0.25">
      <c r="B29" s="35"/>
      <c r="C29" s="30"/>
      <c r="D29" s="35"/>
      <c r="E29" s="35"/>
      <c r="F29" s="35"/>
    </row>
    <row r="30" spans="2:6" x14ac:dyDescent="0.25">
      <c r="B30" s="35"/>
      <c r="C30" s="16" t="s">
        <v>12</v>
      </c>
      <c r="D30" s="1" t="s">
        <v>1</v>
      </c>
      <c r="E30" s="1" t="s">
        <v>2</v>
      </c>
      <c r="F30" s="1"/>
    </row>
    <row r="31" spans="2:6" x14ac:dyDescent="0.25">
      <c r="B31" s="35"/>
      <c r="C31" s="17" t="s">
        <v>4</v>
      </c>
      <c r="D31" s="9"/>
      <c r="E31" s="9"/>
      <c r="F31" s="1">
        <f>((D31*5)+(E31*-1))</f>
        <v>0</v>
      </c>
    </row>
    <row r="32" spans="2:6" x14ac:dyDescent="0.25">
      <c r="B32" s="26"/>
      <c r="C32" s="26"/>
      <c r="D32" s="26"/>
      <c r="E32" s="26"/>
      <c r="F32" s="26"/>
    </row>
    <row r="33" spans="2:6" x14ac:dyDescent="0.25">
      <c r="B33" s="27"/>
      <c r="C33" s="27"/>
      <c r="D33" s="27"/>
      <c r="E33" s="27"/>
      <c r="F33" s="27"/>
    </row>
    <row r="34" spans="2:6" x14ac:dyDescent="0.25">
      <c r="F34" s="23">
        <f>ROUND(SUM(F5:F31),0)</f>
        <v>0</v>
      </c>
    </row>
  </sheetData>
  <sheetProtection password="D87B" sheet="1" objects="1" scenarios="1"/>
  <protectedRanges>
    <protectedRange sqref="B2:C3" name="Range9"/>
    <protectedRange password="D87B" sqref="D7:E7" name="Qingdao"/>
    <protectedRange password="D87B" sqref="D10:E10 D13:E13" name="Hong Kong"/>
    <protectedRange password="D87B" sqref="D16:E16" name="Pusan"/>
    <protectedRange password="D87B" sqref="D19:E19" name="Gladstone"/>
    <protectedRange password="D87B" sqref="D22:E22" name="Beihai"/>
    <protectedRange password="D87B" sqref="D25:E25" name="Lianyungang"/>
    <protectedRange password="D87B" sqref="D28:E28" name="Tianjin"/>
    <protectedRange password="D87B" sqref="D31:E31" name="Wenzhou"/>
  </protectedRanges>
  <customSheetViews>
    <customSheetView guid="{4AFFC32C-1636-4924-B744-F35BB5ADD6AD}" showGridLines="0">
      <pageMargins left="0.7" right="0.7" top="0.75" bottom="0.75" header="0.3" footer="0.3"/>
      <pageSetup paperSize="9" orientation="portrait" r:id="rId1"/>
    </customSheetView>
  </customSheetViews>
  <mergeCells count="12">
    <mergeCell ref="B32:F33"/>
    <mergeCell ref="C14:F14"/>
    <mergeCell ref="B2:C3"/>
    <mergeCell ref="D2:F3"/>
    <mergeCell ref="D5:E5"/>
    <mergeCell ref="B5:B31"/>
    <mergeCell ref="B4:F4"/>
    <mergeCell ref="C8:F8"/>
    <mergeCell ref="C11:F11"/>
    <mergeCell ref="C17:F17"/>
    <mergeCell ref="C26:F26"/>
    <mergeCell ref="C29:F29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showGridLines="0" topLeftCell="A10" workbookViewId="0">
      <selection activeCell="E20" sqref="E20:L20"/>
    </sheetView>
  </sheetViews>
  <sheetFormatPr defaultRowHeight="15" x14ac:dyDescent="0.25"/>
  <cols>
    <col min="1" max="1" width="3.28515625" customWidth="1"/>
    <col min="3" max="3" width="43.7109375" customWidth="1"/>
    <col min="4" max="12" width="16.7109375" customWidth="1"/>
    <col min="15" max="15" width="3.85546875" customWidth="1"/>
  </cols>
  <sheetData>
    <row r="1" spans="2:14" ht="15.75" thickBot="1" x14ac:dyDescent="0.3"/>
    <row r="2" spans="2:14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x14ac:dyDescent="0.25">
      <c r="B3" s="5"/>
      <c r="C3" s="37">
        <f>Logistics!B2</f>
        <v>0</v>
      </c>
      <c r="D3" s="38"/>
      <c r="E3" s="38"/>
      <c r="F3" s="25"/>
      <c r="G3" s="25"/>
      <c r="H3" s="25"/>
      <c r="I3" s="25"/>
      <c r="J3" s="25"/>
      <c r="K3" s="25"/>
      <c r="L3" s="25"/>
      <c r="M3" s="25"/>
      <c r="N3" s="6"/>
    </row>
    <row r="4" spans="2:14" x14ac:dyDescent="0.25">
      <c r="B4" s="5"/>
      <c r="C4" s="39"/>
      <c r="D4" s="39"/>
      <c r="E4" s="39"/>
      <c r="F4" s="25"/>
      <c r="G4" s="25"/>
      <c r="H4" s="25"/>
      <c r="I4" s="25"/>
      <c r="J4" s="25"/>
      <c r="K4" s="25"/>
      <c r="L4" s="25"/>
      <c r="M4" s="25"/>
      <c r="N4" s="6"/>
    </row>
    <row r="5" spans="2:14" ht="41.25" customHeight="1" x14ac:dyDescent="0.25">
      <c r="B5" s="5"/>
      <c r="C5" s="47" t="s">
        <v>57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6"/>
    </row>
    <row r="6" spans="2:14" ht="28.5" customHeight="1" x14ac:dyDescent="0.25">
      <c r="B6" s="5"/>
      <c r="C6" s="46" t="s">
        <v>47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6"/>
    </row>
    <row r="7" spans="2:14" ht="17.25" customHeight="1" x14ac:dyDescent="0.25">
      <c r="B7" s="5"/>
      <c r="C7" s="40"/>
      <c r="D7" s="41"/>
      <c r="E7" s="41"/>
      <c r="F7" s="41"/>
      <c r="G7" s="41"/>
      <c r="H7" s="41"/>
      <c r="I7" s="41"/>
      <c r="J7" s="41"/>
      <c r="K7" s="41"/>
      <c r="L7" s="41"/>
      <c r="M7" s="42"/>
      <c r="N7" s="6"/>
    </row>
    <row r="8" spans="2:14" ht="17.25" customHeight="1" x14ac:dyDescent="0.25">
      <c r="B8" s="5"/>
      <c r="C8" s="48"/>
      <c r="D8" s="49"/>
      <c r="E8" s="49"/>
      <c r="F8" s="49"/>
      <c r="G8" s="49"/>
      <c r="H8" s="49"/>
      <c r="I8" s="49"/>
      <c r="J8" s="49"/>
      <c r="K8" s="49"/>
      <c r="L8" s="49"/>
      <c r="M8" s="50"/>
      <c r="N8" s="6"/>
    </row>
    <row r="9" spans="2:14" x14ac:dyDescent="0.25">
      <c r="B9" s="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6"/>
    </row>
    <row r="10" spans="2:14" x14ac:dyDescent="0.25">
      <c r="B10" s="5"/>
      <c r="C10" s="20" t="s">
        <v>15</v>
      </c>
      <c r="D10" s="21" t="s">
        <v>20</v>
      </c>
      <c r="E10" s="43" t="s">
        <v>19</v>
      </c>
      <c r="F10" s="44"/>
      <c r="G10" s="44"/>
      <c r="H10" s="44"/>
      <c r="I10" s="44"/>
      <c r="J10" s="44"/>
      <c r="K10" s="44"/>
      <c r="L10" s="45"/>
      <c r="M10" s="20" t="s">
        <v>0</v>
      </c>
      <c r="N10" s="6"/>
    </row>
    <row r="11" spans="2:14" x14ac:dyDescent="0.25">
      <c r="B11" s="5"/>
      <c r="C11" s="20" t="s">
        <v>16</v>
      </c>
      <c r="D11" s="9"/>
      <c r="E11" s="28" t="s">
        <v>49</v>
      </c>
      <c r="F11" s="29"/>
      <c r="G11" s="29"/>
      <c r="H11" s="29"/>
      <c r="I11" s="29"/>
      <c r="J11" s="29"/>
      <c r="K11" s="29"/>
      <c r="L11" s="30"/>
      <c r="M11" s="1">
        <f>D11*3</f>
        <v>0</v>
      </c>
      <c r="N11" s="6"/>
    </row>
    <row r="12" spans="2:14" x14ac:dyDescent="0.25">
      <c r="B12" s="5"/>
      <c r="C12" s="20" t="s">
        <v>17</v>
      </c>
      <c r="D12" s="9"/>
      <c r="E12" s="28" t="s">
        <v>53</v>
      </c>
      <c r="F12" s="29"/>
      <c r="G12" s="29"/>
      <c r="H12" s="29"/>
      <c r="I12" s="29"/>
      <c r="J12" s="29"/>
      <c r="K12" s="29"/>
      <c r="L12" s="30"/>
      <c r="M12" s="1">
        <f t="shared" ref="M12:M21" si="0">D12*3</f>
        <v>0</v>
      </c>
      <c r="N12" s="6"/>
    </row>
    <row r="13" spans="2:14" x14ac:dyDescent="0.25">
      <c r="B13" s="5"/>
      <c r="C13" s="20" t="s">
        <v>18</v>
      </c>
      <c r="D13" s="9"/>
      <c r="E13" s="28" t="s">
        <v>52</v>
      </c>
      <c r="F13" s="29"/>
      <c r="G13" s="29"/>
      <c r="H13" s="29"/>
      <c r="I13" s="29"/>
      <c r="J13" s="29"/>
      <c r="K13" s="29"/>
      <c r="L13" s="30"/>
      <c r="M13" s="1">
        <f t="shared" si="0"/>
        <v>0</v>
      </c>
      <c r="N13" s="6"/>
    </row>
    <row r="14" spans="2:14" x14ac:dyDescent="0.25">
      <c r="B14" s="5"/>
      <c r="C14" s="20" t="s">
        <v>21</v>
      </c>
      <c r="D14" s="9"/>
      <c r="E14" s="28" t="s">
        <v>51</v>
      </c>
      <c r="F14" s="29"/>
      <c r="G14" s="29"/>
      <c r="H14" s="29"/>
      <c r="I14" s="29"/>
      <c r="J14" s="29"/>
      <c r="K14" s="29"/>
      <c r="L14" s="30"/>
      <c r="M14" s="1">
        <f t="shared" si="0"/>
        <v>0</v>
      </c>
      <c r="N14" s="6"/>
    </row>
    <row r="15" spans="2:14" x14ac:dyDescent="0.25">
      <c r="B15" s="5"/>
      <c r="C15" s="20" t="s">
        <v>22</v>
      </c>
      <c r="D15" s="9"/>
      <c r="E15" s="28" t="s">
        <v>50</v>
      </c>
      <c r="F15" s="29"/>
      <c r="G15" s="29"/>
      <c r="H15" s="29"/>
      <c r="I15" s="29"/>
      <c r="J15" s="29"/>
      <c r="K15" s="29"/>
      <c r="L15" s="30"/>
      <c r="M15" s="1">
        <f t="shared" si="0"/>
        <v>0</v>
      </c>
      <c r="N15" s="6"/>
    </row>
    <row r="16" spans="2:14" ht="15" customHeight="1" x14ac:dyDescent="0.25">
      <c r="B16" s="5"/>
      <c r="C16" s="20" t="s">
        <v>44</v>
      </c>
      <c r="D16" s="9"/>
      <c r="E16" s="28" t="s">
        <v>23</v>
      </c>
      <c r="F16" s="29"/>
      <c r="G16" s="29"/>
      <c r="H16" s="29"/>
      <c r="I16" s="29"/>
      <c r="J16" s="29"/>
      <c r="K16" s="29"/>
      <c r="L16" s="30"/>
      <c r="M16" s="1">
        <f t="shared" si="0"/>
        <v>0</v>
      </c>
      <c r="N16" s="6"/>
    </row>
    <row r="17" spans="2:14" ht="15" customHeight="1" x14ac:dyDescent="0.25">
      <c r="B17" s="5"/>
      <c r="C17" s="20" t="s">
        <v>45</v>
      </c>
      <c r="D17" s="9"/>
      <c r="E17" s="28" t="s">
        <v>24</v>
      </c>
      <c r="F17" s="29"/>
      <c r="G17" s="29"/>
      <c r="H17" s="29"/>
      <c r="I17" s="29"/>
      <c r="J17" s="29"/>
      <c r="K17" s="29"/>
      <c r="L17" s="30"/>
      <c r="M17" s="1">
        <f t="shared" si="0"/>
        <v>0</v>
      </c>
      <c r="N17" s="6"/>
    </row>
    <row r="18" spans="2:14" ht="15" customHeight="1" x14ac:dyDescent="0.25">
      <c r="B18" s="5"/>
      <c r="C18" s="20" t="s">
        <v>26</v>
      </c>
      <c r="D18" s="9"/>
      <c r="E18" s="28" t="s">
        <v>54</v>
      </c>
      <c r="F18" s="29"/>
      <c r="G18" s="29"/>
      <c r="H18" s="29"/>
      <c r="I18" s="29"/>
      <c r="J18" s="29"/>
      <c r="K18" s="29"/>
      <c r="L18" s="30"/>
      <c r="M18" s="1">
        <f t="shared" si="0"/>
        <v>0</v>
      </c>
      <c r="N18" s="6"/>
    </row>
    <row r="19" spans="2:14" ht="15" customHeight="1" x14ac:dyDescent="0.25">
      <c r="B19" s="5"/>
      <c r="C19" s="24" t="s">
        <v>25</v>
      </c>
      <c r="D19" s="9"/>
      <c r="E19" s="28" t="s">
        <v>55</v>
      </c>
      <c r="F19" s="29"/>
      <c r="G19" s="29"/>
      <c r="H19" s="29"/>
      <c r="I19" s="29"/>
      <c r="J19" s="29"/>
      <c r="K19" s="29"/>
      <c r="L19" s="30"/>
      <c r="M19" s="1">
        <f t="shared" si="0"/>
        <v>0</v>
      </c>
      <c r="N19" s="6"/>
    </row>
    <row r="20" spans="2:14" ht="15" customHeight="1" x14ac:dyDescent="0.25">
      <c r="B20" s="5"/>
      <c r="C20" s="20" t="s">
        <v>43</v>
      </c>
      <c r="D20" s="9"/>
      <c r="E20" s="28" t="s">
        <v>56</v>
      </c>
      <c r="F20" s="29"/>
      <c r="G20" s="29"/>
      <c r="H20" s="29"/>
      <c r="I20" s="29"/>
      <c r="J20" s="29"/>
      <c r="K20" s="29"/>
      <c r="L20" s="30"/>
      <c r="M20" s="1">
        <f t="shared" si="0"/>
        <v>0</v>
      </c>
      <c r="N20" s="6"/>
    </row>
    <row r="21" spans="2:14" ht="40.5" customHeight="1" x14ac:dyDescent="0.25">
      <c r="B21" s="5"/>
      <c r="C21" s="20" t="s">
        <v>48</v>
      </c>
      <c r="D21" s="9"/>
      <c r="E21" s="40" t="s">
        <v>61</v>
      </c>
      <c r="F21" s="41"/>
      <c r="G21" s="41"/>
      <c r="H21" s="41"/>
      <c r="I21" s="41"/>
      <c r="J21" s="41"/>
      <c r="K21" s="41"/>
      <c r="L21" s="42"/>
      <c r="M21" s="1">
        <f t="shared" si="0"/>
        <v>0</v>
      </c>
      <c r="N21" s="6"/>
    </row>
    <row r="22" spans="2:14" ht="45" x14ac:dyDescent="0.25">
      <c r="B22" s="5"/>
      <c r="C22" s="21" t="s">
        <v>62</v>
      </c>
      <c r="D22" s="9"/>
      <c r="E22" s="28" t="s">
        <v>58</v>
      </c>
      <c r="F22" s="29"/>
      <c r="G22" s="29"/>
      <c r="H22" s="29"/>
      <c r="I22" s="29"/>
      <c r="J22" s="29"/>
      <c r="K22" s="29"/>
      <c r="L22" s="30"/>
      <c r="M22" s="1">
        <f>D22*-5</f>
        <v>0</v>
      </c>
      <c r="N22" s="6"/>
    </row>
    <row r="23" spans="2:14" ht="30" x14ac:dyDescent="0.25">
      <c r="B23" s="5"/>
      <c r="C23" s="24" t="s">
        <v>60</v>
      </c>
      <c r="D23" s="9"/>
      <c r="E23" s="19" t="s">
        <v>59</v>
      </c>
      <c r="F23" s="14"/>
      <c r="G23" s="14"/>
      <c r="H23" s="14"/>
      <c r="I23" s="14"/>
      <c r="J23" s="14"/>
      <c r="K23" s="14"/>
      <c r="L23" s="15"/>
      <c r="M23" s="1">
        <f>D23*-5</f>
        <v>0</v>
      </c>
      <c r="N23" s="6"/>
    </row>
    <row r="24" spans="2:14" x14ac:dyDescent="0.25">
      <c r="B24" s="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6"/>
    </row>
    <row r="25" spans="2:14" x14ac:dyDescent="0.25">
      <c r="B25" s="5"/>
      <c r="C25" s="43" t="s">
        <v>42</v>
      </c>
      <c r="D25" s="44"/>
      <c r="E25" s="44"/>
      <c r="F25" s="44"/>
      <c r="G25" s="44"/>
      <c r="H25" s="44"/>
      <c r="I25" s="44"/>
      <c r="J25" s="44"/>
      <c r="K25" s="44"/>
      <c r="L25" s="45"/>
      <c r="M25" s="20">
        <f>ROUND((SUM(M11:M23)),0)</f>
        <v>0</v>
      </c>
      <c r="N25" s="6"/>
    </row>
    <row r="26" spans="2:14" x14ac:dyDescent="0.25">
      <c r="B26" s="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6"/>
    </row>
    <row r="27" spans="2:14" x14ac:dyDescent="0.25">
      <c r="B27" s="5"/>
      <c r="C27" s="52" t="s">
        <v>39</v>
      </c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6"/>
    </row>
    <row r="28" spans="2:14" x14ac:dyDescent="0.25">
      <c r="B28" s="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6"/>
    </row>
    <row r="29" spans="2:14" x14ac:dyDescent="0.25">
      <c r="B29" s="5"/>
      <c r="C29" s="22" t="s">
        <v>46</v>
      </c>
      <c r="D29" s="20" t="s">
        <v>31</v>
      </c>
      <c r="E29" s="20" t="s">
        <v>32</v>
      </c>
      <c r="F29" s="20" t="s">
        <v>65</v>
      </c>
      <c r="G29" s="20" t="s">
        <v>33</v>
      </c>
      <c r="H29" s="20" t="s">
        <v>34</v>
      </c>
      <c r="I29" s="20" t="s">
        <v>35</v>
      </c>
      <c r="J29" s="20" t="s">
        <v>36</v>
      </c>
      <c r="K29" s="20" t="s">
        <v>38</v>
      </c>
      <c r="L29" s="20" t="s">
        <v>37</v>
      </c>
      <c r="M29" s="20" t="s">
        <v>0</v>
      </c>
      <c r="N29" s="6"/>
    </row>
    <row r="30" spans="2:14" x14ac:dyDescent="0.25">
      <c r="B30" s="5"/>
      <c r="C30" s="20" t="s">
        <v>40</v>
      </c>
      <c r="D30" s="9"/>
      <c r="E30" s="9"/>
      <c r="F30" s="9"/>
      <c r="G30" s="9"/>
      <c r="H30" s="9"/>
      <c r="I30" s="9"/>
      <c r="J30" s="9"/>
      <c r="K30" s="9"/>
      <c r="L30" s="9"/>
      <c r="M30" s="10">
        <f>((D30*-5)+(E30*-5)+(F30*-5)+(G30*-5)+(H30*-3)+(I30*-2)+(J30*-2)+(K30*-2)+(L30*-2))</f>
        <v>0</v>
      </c>
      <c r="N30" s="6"/>
    </row>
    <row r="31" spans="2:14" x14ac:dyDescent="0.25">
      <c r="B31" s="5"/>
      <c r="C31" s="20" t="s">
        <v>27</v>
      </c>
      <c r="D31" s="9"/>
      <c r="E31" s="9"/>
      <c r="F31" s="9"/>
      <c r="G31" s="9"/>
      <c r="H31" s="9"/>
      <c r="I31" s="9"/>
      <c r="J31" s="9"/>
      <c r="K31" s="9"/>
      <c r="L31" s="9"/>
      <c r="M31" s="10">
        <f t="shared" ref="M31:M34" si="1">((D31*-5)+(E31*-5)+(F31*-5)+(G31*-5)+(H31*-3)+(I31*-2)+(J31*-2)+(K31*-2)+(L31*-2))</f>
        <v>0</v>
      </c>
      <c r="N31" s="6"/>
    </row>
    <row r="32" spans="2:14" x14ac:dyDescent="0.25">
      <c r="B32" s="5"/>
      <c r="C32" s="20" t="s">
        <v>28</v>
      </c>
      <c r="D32" s="9"/>
      <c r="E32" s="9"/>
      <c r="F32" s="9"/>
      <c r="G32" s="9"/>
      <c r="H32" s="9"/>
      <c r="I32" s="9"/>
      <c r="J32" s="9"/>
      <c r="K32" s="9"/>
      <c r="L32" s="9"/>
      <c r="M32" s="10">
        <f t="shared" si="1"/>
        <v>0</v>
      </c>
      <c r="N32" s="6"/>
    </row>
    <row r="33" spans="2:14" x14ac:dyDescent="0.25">
      <c r="B33" s="5"/>
      <c r="C33" s="20" t="s">
        <v>29</v>
      </c>
      <c r="D33" s="9"/>
      <c r="E33" s="9"/>
      <c r="F33" s="9"/>
      <c r="G33" s="9"/>
      <c r="H33" s="9"/>
      <c r="I33" s="9"/>
      <c r="J33" s="9"/>
      <c r="K33" s="9"/>
      <c r="L33" s="9"/>
      <c r="M33" s="10">
        <f t="shared" si="1"/>
        <v>0</v>
      </c>
      <c r="N33" s="6"/>
    </row>
    <row r="34" spans="2:14" x14ac:dyDescent="0.25">
      <c r="B34" s="5"/>
      <c r="C34" s="20" t="s">
        <v>30</v>
      </c>
      <c r="D34" s="9"/>
      <c r="E34" s="9"/>
      <c r="F34" s="9"/>
      <c r="G34" s="9"/>
      <c r="H34" s="9"/>
      <c r="I34" s="9"/>
      <c r="J34" s="9"/>
      <c r="K34" s="9"/>
      <c r="L34" s="9"/>
      <c r="M34" s="10">
        <f t="shared" si="1"/>
        <v>0</v>
      </c>
      <c r="N34" s="6"/>
    </row>
    <row r="35" spans="2:14" x14ac:dyDescent="0.25">
      <c r="B35" s="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6"/>
    </row>
    <row r="36" spans="2:14" x14ac:dyDescent="0.25">
      <c r="B36" s="5"/>
      <c r="C36" s="43" t="s">
        <v>41</v>
      </c>
      <c r="D36" s="44"/>
      <c r="E36" s="44"/>
      <c r="F36" s="44"/>
      <c r="G36" s="44"/>
      <c r="H36" s="44"/>
      <c r="I36" s="44"/>
      <c r="J36" s="44"/>
      <c r="K36" s="44"/>
      <c r="L36" s="45"/>
      <c r="M36" s="20">
        <f>ROUND((SUM(M30:M34)),0)</f>
        <v>0</v>
      </c>
      <c r="N36" s="6"/>
    </row>
    <row r="37" spans="2:14" x14ac:dyDescent="0.25">
      <c r="B37" s="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6"/>
    </row>
    <row r="38" spans="2:14" ht="15.75" thickBot="1" x14ac:dyDescent="0.3">
      <c r="B38" s="7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8"/>
    </row>
  </sheetData>
  <sheetProtection password="D87B" sheet="1" objects="1" scenarios="1"/>
  <protectedRanges>
    <protectedRange password="D87B" sqref="L30:L34" name="Unavailable Lianyungang"/>
    <protectedRange password="D87B" sqref="K30:K34" name="Unavailable Wenzhou"/>
    <protectedRange password="D87B" sqref="J30:J34" name="Unavailable Tianjin"/>
    <protectedRange password="D87B" sqref="I30:I34" name="Beihai"/>
    <protectedRange password="D87B" sqref="H30:H34" name="Unavailable Gladstone"/>
    <protectedRange password="D87B" sqref="G30:G34" name="Unavailable Pusan"/>
    <protectedRange password="D87B" sqref="E30:F34" name="Unavailable HK"/>
    <protectedRange password="D87B" sqref="D30:D34" name="Unavailable Qingdao"/>
    <protectedRange password="D87B" sqref="D11:D23" name="Experience"/>
  </protectedRanges>
  <customSheetViews>
    <customSheetView guid="{4AFFC32C-1636-4924-B744-F35BB5ADD6AD}" showGridLines="0" topLeftCell="A4">
      <selection activeCell="B2" sqref="B2"/>
      <pageMargins left="0.7" right="0.7" top="0.75" bottom="0.75" header="0.3" footer="0.3"/>
    </customSheetView>
  </customSheetViews>
  <mergeCells count="27">
    <mergeCell ref="C38:M38"/>
    <mergeCell ref="E18:L18"/>
    <mergeCell ref="E19:L19"/>
    <mergeCell ref="E20:L20"/>
    <mergeCell ref="C37:M37"/>
    <mergeCell ref="C36:L36"/>
    <mergeCell ref="C35:M35"/>
    <mergeCell ref="C24:M24"/>
    <mergeCell ref="C27:M28"/>
    <mergeCell ref="C25:L25"/>
    <mergeCell ref="C26:M26"/>
    <mergeCell ref="E22:L22"/>
    <mergeCell ref="E10:L10"/>
    <mergeCell ref="E11:L11"/>
    <mergeCell ref="E12:L12"/>
    <mergeCell ref="E13:L13"/>
    <mergeCell ref="E14:L14"/>
    <mergeCell ref="C3:E4"/>
    <mergeCell ref="E15:L15"/>
    <mergeCell ref="E16:L16"/>
    <mergeCell ref="E17:L17"/>
    <mergeCell ref="E21:L21"/>
    <mergeCell ref="C9:M9"/>
    <mergeCell ref="C6:M6"/>
    <mergeCell ref="C5:M5"/>
    <mergeCell ref="C7:M7"/>
    <mergeCell ref="C8:M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3" sqref="K23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1E44A350D8147B69513CDBE3D7FE2" ma:contentTypeVersion="0" ma:contentTypeDescription="Create a new document." ma:contentTypeScope="" ma:versionID="08149a27f28453bfff21c210934c5c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96B236-84BF-4CC8-A106-9BE5C91F23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E5B5A70-C2FE-4271-BB6B-0D1055A78DA0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1B0FC58-B9D3-47FA-8C97-63902AA6FC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Logistics</vt:lpstr>
      <vt:lpstr>Qualitative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Sweeney</dc:creator>
  <cp:lastModifiedBy>Eric Sweeney</cp:lastModifiedBy>
  <dcterms:created xsi:type="dcterms:W3CDTF">2014-05-09T02:09:43Z</dcterms:created>
  <dcterms:modified xsi:type="dcterms:W3CDTF">2015-08-27T03:26:24Z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0x0101003E11E44A350D8147B69513CDBE3D7FE2</vt:lpwstr>
  </property>
</Properties>
</file>